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<sst xmlns="http://schemas.openxmlformats.org/spreadsheetml/2006/main" count="48" uniqueCount="48">
  <si>
    <t>6V LP Motor Parameters</t>
  </si>
  <si>
    <t>Notes</t>
  </si>
  <si>
    <t>#4826</t>
  </si>
  <si>
    <t>#4829</t>
  </si>
  <si>
    <t>Catalog</t>
  </si>
  <si>
    <t>Gear ratio</t>
  </si>
  <si>
    <t>G</t>
  </si>
  <si>
    <t>Rated Voltage</t>
  </si>
  <si>
    <t>V_rated</t>
  </si>
  <si>
    <t>Encoder current (A)</t>
  </si>
  <si>
    <t>Based on no load difference</t>
  </si>
  <si>
    <t>Motor No-load current (A)</t>
  </si>
  <si>
    <t>i_free</t>
  </si>
  <si>
    <t>No-load speed (output RPM)</t>
  </si>
  <si>
    <t>w_free</t>
  </si>
  <si>
    <t>Stall Current (A)</t>
  </si>
  <si>
    <t>i_stall</t>
  </si>
  <si>
    <t>Stall torque (kg cm)</t>
  </si>
  <si>
    <t>t_stall</t>
  </si>
  <si>
    <t>Mass (kg)</t>
  </si>
  <si>
    <t>Calculated</t>
  </si>
  <si>
    <t>Motor resistance based on stall (Ohms)</t>
  </si>
  <si>
    <t>=V_rated/i_stall</t>
  </si>
  <si>
    <t>Kt G : Motor torque constant (kg cm / A)</t>
  </si>
  <si>
    <t>Kt G = t_stall/i_stall</t>
  </si>
  <si>
    <t>Kt G : Motor torque constant (N m / A)</t>
  </si>
  <si>
    <t>Kt G  (N m / A)</t>
  </si>
  <si>
    <t>Ke G : Motor electric constant (V/RPM)</t>
  </si>
  <si>
    <t>Ke G =(v_rated - R_m *i_free)/w_free in terms of output shaft speed</t>
  </si>
  <si>
    <t>Ke G : Motor electric constant (V/ (rad/sec))</t>
  </si>
  <si>
    <t xml:space="preserve"> Ke G in V per (radians/sec of output shaft speed)</t>
  </si>
  <si>
    <t>Friction (kg cm / RPM)</t>
  </si>
  <si>
    <t xml:space="preserve"> friction per output RPM = K_t*i_free/w_free</t>
  </si>
  <si>
    <t>Friction (kg cm / (radian/sec))</t>
  </si>
  <si>
    <t xml:space="preserve"> friction per radians per second</t>
  </si>
  <si>
    <t xml:space="preserve">friction (N m / rad/s) </t>
  </si>
  <si>
    <t>friction in newton meters per output speed rad/s</t>
  </si>
  <si>
    <t>Inductance L in Henries</t>
  </si>
  <si>
    <t xml:space="preserve"> Motor inductance</t>
  </si>
  <si>
    <t>J inertia (kg cm^2)</t>
  </si>
  <si>
    <t>shaft and gear box? = 1/2 M R^2. Assume 1/2 mass rotates as cylinder of radius=0.9 cm</t>
  </si>
  <si>
    <t>J inertial kg m^2</t>
  </si>
  <si>
    <t xml:space="preserve">J / G </t>
  </si>
  <si>
    <t>Motor parameters</t>
  </si>
  <si>
    <t>Ke = Ke G / G   V/(rad/sec)</t>
  </si>
  <si>
    <t>In terms of motor speed not gear output speed</t>
  </si>
  <si>
    <t>Kt = Kt G / G (N m / A)</t>
  </si>
  <si>
    <t>In terms of motor torque not gear torque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</si>
</sst>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00"/>
    <numFmt numFmtId="165" formatCode="0.000"/>
    <numFmt numFmtId="166" formatCode="0.0000E+00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9.0"/>
      <color rgb="FF000000"/>
      <name val="&quot;Google Sans Mono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quotePrefix="1" borderId="0" fillId="0" fontId="1" numFmtId="164" xfId="0" applyAlignment="1" applyFont="1" applyNumberForma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Font="1" applyNumberFormat="1"/>
    <xf borderId="0" fillId="2" fontId="3" numFmtId="166" xfId="0" applyFill="1" applyFont="1" applyNumberFormat="1"/>
    <xf borderId="0" fillId="0" fontId="1" numFmtId="166" xfId="0" applyFont="1" applyNumberFormat="1"/>
    <xf borderId="0" fillId="0" fontId="1" numFmtId="166" xfId="0" applyAlignment="1" applyFont="1" applyNumberFormat="1">
      <alignment readingOrder="0"/>
    </xf>
    <xf borderId="0" fillId="0" fontId="1" numFmtId="1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3.5"/>
    <col customWidth="1" min="2" max="2" width="13.5"/>
    <col customWidth="1" min="3" max="3" width="11.88"/>
  </cols>
  <sheetData>
    <row r="1">
      <c r="A1" s="1" t="s">
        <v>0</v>
      </c>
      <c r="B1" s="2"/>
      <c r="D1" s="1" t="s">
        <v>1</v>
      </c>
    </row>
    <row r="2">
      <c r="B2" s="2"/>
    </row>
    <row r="3">
      <c r="B3" s="2"/>
    </row>
    <row r="4">
      <c r="B4" s="3" t="s">
        <v>2</v>
      </c>
      <c r="C4" s="4" t="s">
        <v>3</v>
      </c>
    </row>
    <row r="5">
      <c r="A5" s="5" t="s">
        <v>4</v>
      </c>
      <c r="B5" s="2"/>
    </row>
    <row r="6">
      <c r="A6" s="1" t="s">
        <v>5</v>
      </c>
      <c r="B6" s="6">
        <v>74.83</v>
      </c>
      <c r="C6" s="1">
        <v>226.76</v>
      </c>
      <c r="D6" s="4" t="s">
        <v>6</v>
      </c>
    </row>
    <row r="7">
      <c r="A7" s="1" t="s">
        <v>7</v>
      </c>
      <c r="B7" s="6">
        <v>6.0</v>
      </c>
      <c r="C7" s="1">
        <v>6.0</v>
      </c>
      <c r="D7" s="4" t="s">
        <v>8</v>
      </c>
    </row>
    <row r="8">
      <c r="A8" s="1" t="s">
        <v>9</v>
      </c>
      <c r="B8" s="6">
        <v>0.02</v>
      </c>
      <c r="C8" s="1">
        <v>0.02</v>
      </c>
      <c r="D8" s="4" t="s">
        <v>10</v>
      </c>
    </row>
    <row r="9">
      <c r="A9" s="1" t="s">
        <v>11</v>
      </c>
      <c r="B9" s="6">
        <v>0.1</v>
      </c>
      <c r="C9" s="1">
        <v>0.1</v>
      </c>
      <c r="D9" s="4" t="s">
        <v>12</v>
      </c>
    </row>
    <row r="10">
      <c r="A10" s="1" t="s">
        <v>13</v>
      </c>
      <c r="B10" s="6">
        <v>80.0</v>
      </c>
      <c r="C10" s="1">
        <v>27.0</v>
      </c>
      <c r="D10" s="4" t="s">
        <v>14</v>
      </c>
    </row>
    <row r="11">
      <c r="A11" s="1" t="s">
        <v>15</v>
      </c>
      <c r="B11" s="6">
        <v>2.0</v>
      </c>
      <c r="C11" s="1">
        <v>2.0</v>
      </c>
      <c r="D11" s="4" t="s">
        <v>16</v>
      </c>
    </row>
    <row r="12">
      <c r="A12" s="1" t="s">
        <v>17</v>
      </c>
      <c r="B12" s="6">
        <v>7.5</v>
      </c>
      <c r="C12" s="1">
        <v>17.0</v>
      </c>
      <c r="D12" s="4" t="s">
        <v>18</v>
      </c>
    </row>
    <row r="13">
      <c r="A13" s="1" t="s">
        <v>19</v>
      </c>
      <c r="B13" s="6">
        <v>0.104</v>
      </c>
      <c r="C13" s="1">
        <v>0.106</v>
      </c>
    </row>
    <row r="14">
      <c r="B14" s="2"/>
    </row>
    <row r="15">
      <c r="B15" s="2"/>
    </row>
    <row r="16">
      <c r="B16" s="2"/>
    </row>
    <row r="17">
      <c r="B17" s="2"/>
    </row>
    <row r="18">
      <c r="A18" s="1" t="s">
        <v>20</v>
      </c>
      <c r="B18" s="2"/>
    </row>
    <row r="19">
      <c r="A19" s="1" t="s">
        <v>21</v>
      </c>
      <c r="B19" s="7">
        <f t="shared" ref="B19:C19" si="1">B7/B11</f>
        <v>3</v>
      </c>
      <c r="C19" s="7">
        <f t="shared" si="1"/>
        <v>3</v>
      </c>
      <c r="D19" s="4" t="s">
        <v>22</v>
      </c>
    </row>
    <row r="20">
      <c r="A20" s="1" t="s">
        <v>23</v>
      </c>
      <c r="B20" s="7">
        <f t="shared" ref="B20:C20" si="2">B12/B11</f>
        <v>3.75</v>
      </c>
      <c r="C20" s="7">
        <f t="shared" si="2"/>
        <v>8.5</v>
      </c>
      <c r="D20" s="4" t="s">
        <v>24</v>
      </c>
    </row>
    <row r="21">
      <c r="A21" s="1" t="s">
        <v>25</v>
      </c>
      <c r="B21" s="8">
        <f t="shared" ref="B21:C21" si="3">0.0980665*B20</f>
        <v>0.367749375</v>
      </c>
      <c r="C21" s="8">
        <f t="shared" si="3"/>
        <v>0.83356525</v>
      </c>
      <c r="D21" s="1" t="s">
        <v>26</v>
      </c>
    </row>
    <row r="22">
      <c r="A22" s="1" t="s">
        <v>27</v>
      </c>
      <c r="B22" s="9">
        <f t="shared" ref="B22:C22" si="4">(B7-B19*B9)/B10</f>
        <v>0.07125</v>
      </c>
      <c r="C22" s="9">
        <f t="shared" si="4"/>
        <v>0.2111111111</v>
      </c>
      <c r="D22" s="4" t="s">
        <v>28</v>
      </c>
    </row>
    <row r="23">
      <c r="A23" s="1" t="s">
        <v>29</v>
      </c>
      <c r="B23" s="9">
        <f t="shared" ref="B23:C23" si="5">B22/(2*PI()/60)</f>
        <v>0.6803873817</v>
      </c>
      <c r="C23" s="9">
        <f t="shared" si="5"/>
        <v>2.015962612</v>
      </c>
      <c r="D23" s="4" t="s">
        <v>30</v>
      </c>
    </row>
    <row r="24">
      <c r="A24" s="1" t="s">
        <v>31</v>
      </c>
      <c r="B24" s="9">
        <f t="shared" ref="B24:C24" si="6">B20*B9/B10</f>
        <v>0.0046875</v>
      </c>
      <c r="C24" s="9">
        <f t="shared" si="6"/>
        <v>0.03148148148</v>
      </c>
      <c r="D24" s="4" t="s">
        <v>32</v>
      </c>
    </row>
    <row r="25">
      <c r="A25" s="1" t="s">
        <v>33</v>
      </c>
      <c r="B25" s="8">
        <f t="shared" ref="B25:C25" si="7">B24/(2*PI()/60)</f>
        <v>0.04476232774</v>
      </c>
      <c r="C25" s="8">
        <f t="shared" si="7"/>
        <v>0.3006260036</v>
      </c>
      <c r="D25" s="4" t="s">
        <v>34</v>
      </c>
    </row>
    <row r="26">
      <c r="A26" s="1" t="s">
        <v>35</v>
      </c>
      <c r="B26" s="9">
        <f t="shared" ref="B26:C26" si="8">0.0980665*B25</f>
        <v>0.004389684814</v>
      </c>
      <c r="C26" s="9">
        <f t="shared" si="8"/>
        <v>0.02948133998</v>
      </c>
      <c r="D26" s="1" t="s">
        <v>36</v>
      </c>
    </row>
    <row r="27">
      <c r="A27" s="1" t="s">
        <v>37</v>
      </c>
      <c r="B27" s="10">
        <v>0.001</v>
      </c>
      <c r="C27" s="10">
        <v>0.001</v>
      </c>
      <c r="D27" s="4" t="s">
        <v>38</v>
      </c>
    </row>
    <row r="28">
      <c r="A28" s="1" t="s">
        <v>39</v>
      </c>
      <c r="B28" s="9">
        <f t="shared" ref="B28:C28" si="9">0.5*0.9*0.9*(0.5*B13)</f>
        <v>0.02106</v>
      </c>
      <c r="C28" s="9">
        <f t="shared" si="9"/>
        <v>0.021465</v>
      </c>
      <c r="D28" s="1" t="s">
        <v>40</v>
      </c>
    </row>
    <row r="29">
      <c r="A29" s="1" t="s">
        <v>41</v>
      </c>
      <c r="B29" s="9">
        <f t="shared" ref="B29:C29" si="10">B28/(100*100)</f>
        <v>0.000002106</v>
      </c>
      <c r="C29" s="9">
        <f t="shared" si="10"/>
        <v>0.0000021465</v>
      </c>
    </row>
    <row r="30">
      <c r="A30" s="1" t="s">
        <v>42</v>
      </c>
      <c r="B30" s="11">
        <f t="shared" ref="B30:C30" si="11">B29/B6</f>
        <v>0.0000000281437926</v>
      </c>
      <c r="C30" s="11">
        <f t="shared" si="11"/>
        <v>0.000000009465955195</v>
      </c>
    </row>
    <row r="31">
      <c r="A31" s="1"/>
      <c r="B31" s="2"/>
    </row>
    <row r="32">
      <c r="A32" s="1" t="s">
        <v>43</v>
      </c>
      <c r="B32" s="2"/>
    </row>
    <row r="33">
      <c r="A33" s="1" t="s">
        <v>44</v>
      </c>
      <c r="B33" s="9">
        <f t="shared" ref="B33:C33" si="12">B23/B6</f>
        <v>0.00909244129</v>
      </c>
      <c r="C33" s="9">
        <f t="shared" si="12"/>
        <v>0.008890291994</v>
      </c>
      <c r="D33" s="1" t="s">
        <v>45</v>
      </c>
    </row>
    <row r="34">
      <c r="A34" s="1" t="s">
        <v>46</v>
      </c>
      <c r="B34" s="9">
        <f t="shared" ref="B34:C34" si="13">B21/B6</f>
        <v>0.004914464453</v>
      </c>
      <c r="C34" s="9">
        <f t="shared" si="13"/>
        <v>0.003675980111</v>
      </c>
      <c r="D34" s="1" t="s">
        <v>47</v>
      </c>
    </row>
    <row r="36">
      <c r="B36" s="2"/>
    </row>
    <row r="37">
      <c r="B37" s="2"/>
    </row>
    <row r="38">
      <c r="B38" s="2"/>
    </row>
    <row r="39">
      <c r="B39" s="2"/>
    </row>
    <row r="40">
      <c r="B40" s="2"/>
    </row>
    <row r="41">
      <c r="B41" s="2"/>
    </row>
    <row r="42">
      <c r="B42" s="2"/>
    </row>
    <row r="43">
      <c r="B43" s="2"/>
    </row>
    <row r="44">
      <c r="B44" s="2"/>
    </row>
    <row r="45">
      <c r="B45" s="2"/>
    </row>
    <row r="46">
      <c r="B46" s="2"/>
    </row>
    <row r="47">
      <c r="B47" s="2"/>
    </row>
    <row r="48">
      <c r="B48" s="2"/>
    </row>
    <row r="49">
      <c r="B49" s="2"/>
    </row>
    <row r="50">
      <c r="B50" s="2"/>
    </row>
    <row r="51">
      <c r="B51" s="2"/>
    </row>
    <row r="52">
      <c r="B52" s="2"/>
    </row>
    <row r="53">
      <c r="B53" s="2"/>
    </row>
    <row r="54">
      <c r="B54" s="2"/>
    </row>
    <row r="55">
      <c r="B55" s="2"/>
    </row>
    <row r="56">
      <c r="B56" s="2"/>
    </row>
    <row r="57">
      <c r="B57" s="2"/>
    </row>
    <row r="58">
      <c r="B58" s="2"/>
    </row>
    <row r="59">
      <c r="B59" s="2"/>
    </row>
    <row r="60">
      <c r="B60" s="2"/>
    </row>
    <row r="61">
      <c r="B61" s="2"/>
    </row>
    <row r="62">
      <c r="B62" s="2"/>
    </row>
    <row r="63">
      <c r="B63" s="2"/>
    </row>
    <row r="64">
      <c r="B64" s="2"/>
    </row>
    <row r="65">
      <c r="B65" s="2"/>
    </row>
    <row r="66">
      <c r="B66" s="2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  <row r="1001">
      <c r="B1001" s="2"/>
    </row>
    <row r="1002">
      <c r="B1002" s="2"/>
    </row>
    <row r="1003">
      <c r="B1003" s="2"/>
    </row>
    <row r="1004">
      <c r="B1004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