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CCRx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G7" i="1"/>
  <c r="H7" i="1"/>
  <c r="I7" i="1"/>
  <c r="J7" i="1"/>
  <c r="L7" i="1"/>
  <c r="M7" i="1"/>
  <c r="N7" i="1"/>
  <c r="O7" i="1"/>
  <c r="P7" i="1"/>
  <c r="Q7" i="1"/>
  <c r="S7" i="1"/>
  <c r="T7" i="1"/>
  <c r="U7" i="1"/>
  <c r="X17" i="1"/>
  <c r="Y17" i="1"/>
  <c r="X18" i="1"/>
  <c r="Y18" i="1"/>
  <c r="S10" i="1" l="1"/>
  <c r="G9" i="1"/>
  <c r="G12" i="1"/>
  <c r="G10" i="1"/>
  <c r="M14" i="1"/>
  <c r="M10" i="1"/>
  <c r="G11" i="1"/>
  <c r="M12" i="1"/>
</calcChain>
</file>

<file path=xl/sharedStrings.xml><?xml version="1.0" encoding="utf-8"?>
<sst xmlns="http://schemas.openxmlformats.org/spreadsheetml/2006/main" count="272" uniqueCount="71">
  <si>
    <t xml:space="preserve"> </t>
  </si>
  <si>
    <t xml:space="preserve"> Set OCnA/OCnB/OCnC on compare match,
 clear OCnA/OCnB/OCnC at BOTTOM (inverting mode)</t>
  </si>
  <si>
    <t>Clear OCnA/OCnB/OCnC on compare match, 
set OCnA/OCnB/OCnC at BOTTOM (non-inverting 
mode)</t>
  </si>
  <si>
    <t>WGM13:0 = 14 or 15: Toggle OC1A on Compare Match, OC1B and OC1C disconnected (normal 
port operation). 
For all other WGM1 settings, normal port operation, OC1A/OC1B/OC1C 
disconnected</t>
  </si>
  <si>
    <t>Normal port operation, OCnA/OCnB/OCnC disconnected</t>
  </si>
  <si>
    <t>Invalid PWM mode</t>
  </si>
  <si>
    <t>Set OCnA/OCnB/OCnC on compare match (set output to high level)</t>
  </si>
  <si>
    <t>Clear OCnA/OCnB/OCnC on compare match (set output to low level)</t>
  </si>
  <si>
    <t>Toggle OCnA/OCnB/OCnC on compare match</t>
  </si>
  <si>
    <t>Set OCnA/OCnB/OCnC on compare match when up-counting
Clear OCnA/OCnB/OCnC on compare match when downcounting</t>
  </si>
  <si>
    <t>Clear OCnA/OCnB/OCnC on compare match when up-counting
Set OCnA/OCnB/OCnC on compare match when downcounting</t>
  </si>
  <si>
    <t>WGM13:0 =9 or 11: Toggle OC1A on Compare Match, OC1B and OC1C disconnected (normal port operation). 
For all other WGM1 settings, normal port operation, OC1A/OC1B/OC1C disconnected</t>
  </si>
  <si>
    <t>TOP</t>
  </si>
  <si>
    <t>BOTTOM</t>
  </si>
  <si>
    <t>OCRnA</t>
  </si>
  <si>
    <t>Fast PWM</t>
  </si>
  <si>
    <t>ICRn</t>
  </si>
  <si>
    <t>n/a</t>
  </si>
  <si>
    <t>(Reserved)</t>
  </si>
  <si>
    <t>MAX</t>
  </si>
  <si>
    <t>Immediate</t>
  </si>
  <si>
    <t>CTC</t>
  </si>
  <si>
    <t>PWM, Phase Correct</t>
  </si>
  <si>
    <t>PWM, Phase and Frequency Correct</t>
  </si>
  <si>
    <t xml:space="preserve"> External clock source on Tn pin. Clock on rising edge</t>
  </si>
  <si>
    <t>Fast PWM, 10-bit</t>
  </si>
  <si>
    <t>External clock source on Tn pin. Clock on falling edge</t>
  </si>
  <si>
    <t>Fast PWM, 9-bit</t>
  </si>
  <si>
    <t>clk_IO/1024 (From prescaler)</t>
  </si>
  <si>
    <t>Fast PWM, 8-bit</t>
  </si>
  <si>
    <t>clk_IO/256 (From prescaler)</t>
  </si>
  <si>
    <t>clk_IO/64 (From prescaler)</t>
  </si>
  <si>
    <t>PWM, Phase Correct, 10-bit</t>
  </si>
  <si>
    <t>clk_IO/8 (From prescaler)</t>
  </si>
  <si>
    <t>PWM, Phase Correct, 9-bit</t>
  </si>
  <si>
    <t>clk_IO/1 (No prescaling)</t>
  </si>
  <si>
    <t>PWM, Phase Correct, 8-bit</t>
  </si>
  <si>
    <t>No clock source. (Timer/Counter stopped)</t>
  </si>
  <si>
    <t>Normal</t>
  </si>
  <si>
    <t>CS</t>
  </si>
  <si>
    <t>WGM+COM</t>
  </si>
  <si>
    <t>TOVn Flag Set on</t>
  </si>
  <si>
    <t>Update of  OCRnx at</t>
  </si>
  <si>
    <t>PWM mode</t>
  </si>
  <si>
    <t>WGM</t>
  </si>
  <si>
    <t>TCCRxB</t>
  </si>
  <si>
    <t>TCCRxA</t>
  </si>
  <si>
    <t>=</t>
  </si>
  <si>
    <t>CSx0</t>
  </si>
  <si>
    <t>CSx1</t>
  </si>
  <si>
    <t>CSx2</t>
  </si>
  <si>
    <t>COMxC0</t>
  </si>
  <si>
    <t>COMxC1</t>
  </si>
  <si>
    <t>COMxB0</t>
  </si>
  <si>
    <t>COMxB1</t>
  </si>
  <si>
    <t>COMxA0</t>
  </si>
  <si>
    <t>COMxA1</t>
  </si>
  <si>
    <t>WGMx0</t>
  </si>
  <si>
    <t>WGMx1</t>
  </si>
  <si>
    <t>WGMx2</t>
  </si>
  <si>
    <t>WGMx3</t>
  </si>
  <si>
    <t>CH. C:</t>
  </si>
  <si>
    <t>CH. B:</t>
  </si>
  <si>
    <t>TOVn Flag Set on:</t>
  </si>
  <si>
    <t>Update of  OCRnx at:</t>
  </si>
  <si>
    <t>CH. A:</t>
  </si>
  <si>
    <t>TOP:</t>
  </si>
  <si>
    <t>RESULTING PRESCALER:</t>
  </si>
  <si>
    <t>RESULTING COMPARE OUTPUT MODE:</t>
  </si>
  <si>
    <t>RESULTING MODE:</t>
  </si>
  <si>
    <r>
      <t xml:space="preserve">Instructions: </t>
    </r>
    <r>
      <rPr>
        <sz val="11"/>
        <color theme="1"/>
        <rFont val="Calibri"/>
        <family val="2"/>
        <scheme val="minor"/>
      </rPr>
      <t>Write only on grey fields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</si>
</sst>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5" borderId="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117"/>
  <sheetViews>
    <sheetView tabSelected="1" workbookViewId="0">
      <selection activeCell="D7" sqref="D7"/>
    </sheetView>
  </sheetViews>
  <sheetFormatPr defaultRowHeight="15" x14ac:dyDescent="0.25"/>
  <cols>
    <col min="2" max="2" width="10.140625" customWidth="1"/>
    <col min="11" max="11" width="9.140625" customWidth="1"/>
  </cols>
  <sheetData>
    <row r="3" spans="3:21" x14ac:dyDescent="0.25">
      <c r="D3" s="9" t="s">
        <v>70</v>
      </c>
    </row>
    <row r="6" spans="3:21" x14ac:dyDescent="0.25">
      <c r="C6" s="9" t="s">
        <v>46</v>
      </c>
      <c r="D6" s="20">
        <v>160</v>
      </c>
      <c r="E6" s="7" t="str">
        <f>DEC2BIN($D$6,8)</f>
        <v>10100000</v>
      </c>
      <c r="F6" s="13" t="s">
        <v>47</v>
      </c>
      <c r="G6" s="15" t="s">
        <v>60</v>
      </c>
      <c r="H6" s="15" t="s">
        <v>59</v>
      </c>
      <c r="I6" s="15" t="s">
        <v>58</v>
      </c>
      <c r="J6" s="15" t="s">
        <v>57</v>
      </c>
      <c r="K6" s="15"/>
      <c r="L6" s="15" t="s">
        <v>56</v>
      </c>
      <c r="M6" s="15" t="s">
        <v>55</v>
      </c>
      <c r="N6" s="15" t="s">
        <v>54</v>
      </c>
      <c r="O6" s="15" t="s">
        <v>53</v>
      </c>
      <c r="P6" s="15" t="s">
        <v>52</v>
      </c>
      <c r="Q6" s="15" t="s">
        <v>51</v>
      </c>
      <c r="R6" s="15"/>
      <c r="S6" s="15" t="s">
        <v>50</v>
      </c>
      <c r="T6" s="15" t="s">
        <v>49</v>
      </c>
      <c r="U6" s="15" t="s">
        <v>48</v>
      </c>
    </row>
    <row r="7" spans="3:21" x14ac:dyDescent="0.25">
      <c r="C7" s="9" t="s">
        <v>45</v>
      </c>
      <c r="D7" s="20">
        <v>17</v>
      </c>
      <c r="E7" s="7" t="str">
        <f>DEC2BIN($D$7,8)</f>
        <v>00010001</v>
      </c>
      <c r="F7" s="13"/>
      <c r="G7" s="19">
        <f>MOD(INT($D$7/16),2)</f>
        <v>1</v>
      </c>
      <c r="H7" s="19">
        <f>MOD(INT($D$7/8),2)</f>
        <v>0</v>
      </c>
      <c r="I7" s="19">
        <f>MOD(INT($D$6/2),2)</f>
        <v>0</v>
      </c>
      <c r="J7" s="19">
        <f>MOD(INT($D$6/1),2)</f>
        <v>0</v>
      </c>
      <c r="K7" s="12"/>
      <c r="L7" s="19">
        <f>MOD(INT($D$6/128),2)</f>
        <v>1</v>
      </c>
      <c r="M7" s="19">
        <f>MOD(INT($D$6/64),2)</f>
        <v>0</v>
      </c>
      <c r="N7" s="19">
        <f>MOD(INT($D$6/32),2)</f>
        <v>1</v>
      </c>
      <c r="O7" s="19">
        <f>MOD(INT($D$6/16),2)</f>
        <v>0</v>
      </c>
      <c r="P7" s="19">
        <f>MOD(INT($D$6/8),2)</f>
        <v>0</v>
      </c>
      <c r="Q7" s="19">
        <f>MOD(INT($D$6/4),2)</f>
        <v>0</v>
      </c>
      <c r="R7" s="12"/>
      <c r="S7" s="19">
        <f>MOD(INT($D$7/4),2)</f>
        <v>0</v>
      </c>
      <c r="T7" s="19">
        <f>MOD(INT($D$7/2),2)</f>
        <v>0</v>
      </c>
      <c r="U7" s="19">
        <f>MOD(INT($D$7/1),2)</f>
        <v>1</v>
      </c>
    </row>
    <row r="9" spans="3:21" x14ac:dyDescent="0.25">
      <c r="F9" s="18" t="s">
        <v>69</v>
      </c>
      <c r="G9" s="8" t="str">
        <f>VLOOKUP(($G$7*8)+($H$7*4)+($I$7*2)+$J$7,$F$26:$J$41,2)</f>
        <v>PWM, Phase and Frequency Correct</v>
      </c>
      <c r="L9" s="9" t="s">
        <v>68</v>
      </c>
      <c r="S9" s="9" t="s">
        <v>67</v>
      </c>
    </row>
    <row r="10" spans="3:21" x14ac:dyDescent="0.25">
      <c r="F10" s="18" t="s">
        <v>66</v>
      </c>
      <c r="G10" s="8" t="str">
        <f>VLOOKUP(($G$7*8)+($H$7*4)+($I$7*2)+$J$7,$F$26:$J$41,3)</f>
        <v>ICRn</v>
      </c>
      <c r="L10" s="15" t="s">
        <v>65</v>
      </c>
      <c r="M10" s="16" t="str">
        <f>VLOOKUP(($G$7*32)+($H$7*16)+($I$7*8)+($J$7*4)+($L$7*2)+$M$7,$L$26:$M$89,2)</f>
        <v>Clear OCnA/OCnB/OCnC on compare match when up-counting
Set OCnA/OCnB/OCnC on compare match when downcounting</v>
      </c>
      <c r="N10" s="16"/>
      <c r="O10" s="16"/>
      <c r="P10" s="16"/>
      <c r="Q10" s="16"/>
      <c r="S10" s="8" t="str">
        <f>VLOOKUP(($S$7*4)+($T$7*2)+$U$7,$O$25:$P$33,2)</f>
        <v>clk_IO/1 (No prescaling)</v>
      </c>
    </row>
    <row r="11" spans="3:21" x14ac:dyDescent="0.25">
      <c r="F11" s="18" t="s">
        <v>64</v>
      </c>
      <c r="G11" s="8" t="str">
        <f>VLOOKUP(($G$7*8)+($H$7*4)+($I$7*2)+$J$7,$F$26:$J$41,4)</f>
        <v>BOTTOM</v>
      </c>
      <c r="L11" s="15"/>
      <c r="M11" s="16"/>
      <c r="N11" s="16"/>
      <c r="O11" s="16"/>
      <c r="P11" s="16"/>
      <c r="Q11" s="16"/>
    </row>
    <row r="12" spans="3:21" ht="15" customHeight="1" x14ac:dyDescent="0.25">
      <c r="F12" s="18" t="s">
        <v>63</v>
      </c>
      <c r="G12" s="8" t="str">
        <f>VLOOKUP(($G$7*8)+($H$7*4)+($I$7*2)+$J$7,$F$26:$J$41,5)</f>
        <v>BOTTOM</v>
      </c>
      <c r="L12" s="15" t="s">
        <v>62</v>
      </c>
      <c r="M12" s="16" t="str">
        <f>VLOOKUP(($G$7*32)+($H$7*16)+($I$7*8)+($J$7*4)+($N$7*2)+$O$7,$L$26:$M$89,2)</f>
        <v>Clear OCnA/OCnB/OCnC on compare match when up-counting
Set OCnA/OCnB/OCnC on compare match when downcounting</v>
      </c>
      <c r="N12" s="16"/>
      <c r="O12" s="16"/>
      <c r="P12" s="16"/>
      <c r="Q12" s="16"/>
    </row>
    <row r="13" spans="3:21" x14ac:dyDescent="0.25">
      <c r="F13" s="18"/>
      <c r="G13" s="8"/>
      <c r="L13" s="15"/>
      <c r="M13" s="16"/>
      <c r="N13" s="16"/>
      <c r="O13" s="16"/>
      <c r="P13" s="16"/>
      <c r="Q13" s="16"/>
    </row>
    <row r="14" spans="3:21" ht="15" customHeight="1" x14ac:dyDescent="0.25">
      <c r="F14" s="18"/>
      <c r="G14" s="8"/>
      <c r="L14" s="15" t="s">
        <v>61</v>
      </c>
      <c r="M14" s="16" t="str">
        <f>VLOOKUP(($G$7*32)+($H$7*16)+($I$7*8)+($J$7*4)+($P$7*2)+$Q$7,$L$26:$M$89,2)</f>
        <v>Normal port operation, OCnA/OCnB/OCnC disconnected</v>
      </c>
      <c r="N14" s="16"/>
      <c r="O14" s="16"/>
      <c r="P14" s="16"/>
      <c r="Q14" s="16"/>
    </row>
    <row r="15" spans="3:21" x14ac:dyDescent="0.25">
      <c r="F15" s="17"/>
      <c r="M15" s="16"/>
      <c r="N15" s="16"/>
      <c r="O15" s="16"/>
      <c r="P15" s="16"/>
      <c r="Q15" s="16"/>
    </row>
    <row r="17" spans="6:25" x14ac:dyDescent="0.25">
      <c r="G17" s="15" t="s">
        <v>60</v>
      </c>
      <c r="H17" s="15" t="s">
        <v>59</v>
      </c>
      <c r="I17" s="15" t="s">
        <v>58</v>
      </c>
      <c r="J17" s="15" t="s">
        <v>57</v>
      </c>
      <c r="K17" s="15"/>
      <c r="L17" s="15" t="s">
        <v>56</v>
      </c>
      <c r="M17" s="15" t="s">
        <v>55</v>
      </c>
      <c r="N17" s="15" t="s">
        <v>54</v>
      </c>
      <c r="O17" s="15" t="s">
        <v>53</v>
      </c>
      <c r="P17" s="15" t="s">
        <v>52</v>
      </c>
      <c r="Q17" s="15" t="s">
        <v>51</v>
      </c>
      <c r="R17" s="15"/>
      <c r="S17" s="15" t="s">
        <v>50</v>
      </c>
      <c r="T17" s="15" t="s">
        <v>49</v>
      </c>
      <c r="U17" s="14" t="s">
        <v>48</v>
      </c>
      <c r="V17" s="13" t="s">
        <v>47</v>
      </c>
      <c r="W17" s="9" t="s">
        <v>46</v>
      </c>
      <c r="X17" s="8">
        <f>(L18*128)+(M18*64)+(N18*32)+(O18*16)+(P18*8)+(Q18*4)+(I18*2)+(J18*1)</f>
        <v>1</v>
      </c>
      <c r="Y17" s="7" t="str">
        <f>DEC2BIN($X$17,8)</f>
        <v>00000001</v>
      </c>
    </row>
    <row r="18" spans="6:25" ht="15" customHeight="1" x14ac:dyDescent="0.25">
      <c r="G18" s="11">
        <v>1</v>
      </c>
      <c r="H18" s="11">
        <v>1</v>
      </c>
      <c r="I18" s="11">
        <v>0</v>
      </c>
      <c r="J18" s="11">
        <v>1</v>
      </c>
      <c r="K18" s="12"/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2"/>
      <c r="S18" s="11">
        <v>0</v>
      </c>
      <c r="T18" s="11">
        <v>0</v>
      </c>
      <c r="U18" s="11">
        <v>1</v>
      </c>
      <c r="V18" s="10"/>
      <c r="W18" s="9" t="s">
        <v>45</v>
      </c>
      <c r="X18" s="8">
        <f>(G18*16)+(H18*8)+(S18*4)+(T18*2)+(U18*1)</f>
        <v>25</v>
      </c>
      <c r="Y18" s="7" t="str">
        <f>DEC2BIN($X$18,8)</f>
        <v>00011001</v>
      </c>
    </row>
    <row r="19" spans="6:25" ht="15" customHeight="1" x14ac:dyDescent="0.25"/>
    <row r="25" spans="6:25" ht="15.75" customHeight="1" x14ac:dyDescent="0.25">
      <c r="F25" t="s">
        <v>44</v>
      </c>
      <c r="G25" t="s">
        <v>43</v>
      </c>
      <c r="H25" t="s">
        <v>12</v>
      </c>
      <c r="I25" t="s">
        <v>42</v>
      </c>
      <c r="J25" t="s">
        <v>41</v>
      </c>
      <c r="K25" t="s">
        <v>0</v>
      </c>
      <c r="L25" t="s">
        <v>40</v>
      </c>
      <c r="N25" t="s">
        <v>0</v>
      </c>
      <c r="O25" t="s">
        <v>39</v>
      </c>
      <c r="Q25" t="s">
        <v>0</v>
      </c>
    </row>
    <row r="26" spans="6:25" ht="15.75" customHeight="1" x14ac:dyDescent="0.25">
      <c r="F26" s="1">
        <v>0</v>
      </c>
      <c r="G26" s="1" t="s">
        <v>38</v>
      </c>
      <c r="H26" s="1">
        <v>65535</v>
      </c>
      <c r="I26" s="1" t="s">
        <v>20</v>
      </c>
      <c r="J26" s="1" t="s">
        <v>19</v>
      </c>
      <c r="L26">
        <v>0</v>
      </c>
      <c r="M26" s="4" t="s">
        <v>4</v>
      </c>
      <c r="N26" t="s">
        <v>0</v>
      </c>
      <c r="O26">
        <v>0</v>
      </c>
      <c r="P26" t="s">
        <v>37</v>
      </c>
      <c r="Q26" t="s">
        <v>0</v>
      </c>
    </row>
    <row r="27" spans="6:25" ht="15.75" customHeight="1" x14ac:dyDescent="0.25">
      <c r="F27" s="1">
        <v>1</v>
      </c>
      <c r="G27" s="1" t="s">
        <v>36</v>
      </c>
      <c r="H27" s="1">
        <v>255</v>
      </c>
      <c r="I27" s="1" t="s">
        <v>12</v>
      </c>
      <c r="J27" s="1" t="s">
        <v>13</v>
      </c>
      <c r="L27">
        <v>1</v>
      </c>
      <c r="M27" s="4" t="s">
        <v>8</v>
      </c>
      <c r="N27" t="s">
        <v>0</v>
      </c>
      <c r="O27">
        <v>1</v>
      </c>
      <c r="P27" t="s">
        <v>35</v>
      </c>
      <c r="Q27" t="s">
        <v>0</v>
      </c>
    </row>
    <row r="28" spans="6:25" ht="15.75" customHeight="1" x14ac:dyDescent="0.25">
      <c r="F28" s="1">
        <v>2</v>
      </c>
      <c r="G28" s="1" t="s">
        <v>34</v>
      </c>
      <c r="H28" s="1">
        <v>511</v>
      </c>
      <c r="I28" s="1" t="s">
        <v>12</v>
      </c>
      <c r="J28" s="1" t="s">
        <v>13</v>
      </c>
      <c r="L28">
        <v>2</v>
      </c>
      <c r="M28" s="4" t="s">
        <v>7</v>
      </c>
      <c r="N28" t="s">
        <v>0</v>
      </c>
      <c r="O28">
        <v>2</v>
      </c>
      <c r="P28" t="s">
        <v>33</v>
      </c>
      <c r="Q28" t="s">
        <v>0</v>
      </c>
    </row>
    <row r="29" spans="6:25" ht="15.75" customHeight="1" x14ac:dyDescent="0.25">
      <c r="F29" s="1">
        <v>3</v>
      </c>
      <c r="G29" s="1" t="s">
        <v>32</v>
      </c>
      <c r="H29" s="1">
        <v>1023</v>
      </c>
      <c r="I29" s="1" t="s">
        <v>12</v>
      </c>
      <c r="J29" s="1" t="s">
        <v>13</v>
      </c>
      <c r="L29">
        <v>3</v>
      </c>
      <c r="M29" s="4" t="s">
        <v>6</v>
      </c>
      <c r="N29" t="s">
        <v>0</v>
      </c>
      <c r="O29">
        <v>3</v>
      </c>
      <c r="P29" t="s">
        <v>31</v>
      </c>
      <c r="Q29" t="s">
        <v>0</v>
      </c>
    </row>
    <row r="30" spans="6:25" ht="15.75" customHeight="1" x14ac:dyDescent="0.25">
      <c r="F30" s="1">
        <v>4</v>
      </c>
      <c r="G30" s="1" t="s">
        <v>21</v>
      </c>
      <c r="H30" s="1" t="s">
        <v>14</v>
      </c>
      <c r="I30" s="1" t="s">
        <v>20</v>
      </c>
      <c r="J30" s="1" t="s">
        <v>19</v>
      </c>
      <c r="L30">
        <v>4</v>
      </c>
      <c r="M30" s="6" t="s">
        <v>4</v>
      </c>
      <c r="N30" t="s">
        <v>0</v>
      </c>
      <c r="O30">
        <v>4</v>
      </c>
      <c r="P30" t="s">
        <v>30</v>
      </c>
      <c r="Q30" t="s">
        <v>0</v>
      </c>
    </row>
    <row r="31" spans="6:25" ht="15.75" customHeight="1" x14ac:dyDescent="0.25">
      <c r="F31" s="1">
        <v>5</v>
      </c>
      <c r="G31" s="1" t="s">
        <v>29</v>
      </c>
      <c r="H31" s="1">
        <v>255</v>
      </c>
      <c r="I31" s="1" t="s">
        <v>13</v>
      </c>
      <c r="J31" s="1" t="s">
        <v>12</v>
      </c>
      <c r="L31">
        <v>5</v>
      </c>
      <c r="M31" s="5" t="s">
        <v>11</v>
      </c>
      <c r="N31" t="s">
        <v>0</v>
      </c>
      <c r="O31">
        <v>5</v>
      </c>
      <c r="P31" t="s">
        <v>28</v>
      </c>
      <c r="Q31" t="s">
        <v>0</v>
      </c>
    </row>
    <row r="32" spans="6:25" ht="15.75" customHeight="1" x14ac:dyDescent="0.25">
      <c r="F32" s="1">
        <v>6</v>
      </c>
      <c r="G32" s="1" t="s">
        <v>27</v>
      </c>
      <c r="H32" s="1">
        <v>511</v>
      </c>
      <c r="I32" s="1" t="s">
        <v>13</v>
      </c>
      <c r="J32" s="1" t="s">
        <v>12</v>
      </c>
      <c r="L32">
        <v>6</v>
      </c>
      <c r="M32" s="5" t="s">
        <v>10</v>
      </c>
      <c r="N32" t="s">
        <v>0</v>
      </c>
      <c r="O32">
        <v>6</v>
      </c>
      <c r="P32" t="s">
        <v>26</v>
      </c>
      <c r="Q32" t="s">
        <v>0</v>
      </c>
    </row>
    <row r="33" spans="6:17" ht="15.75" customHeight="1" x14ac:dyDescent="0.25">
      <c r="F33" s="1">
        <v>7</v>
      </c>
      <c r="G33" s="1" t="s">
        <v>25</v>
      </c>
      <c r="H33" s="1">
        <v>1023</v>
      </c>
      <c r="I33" s="1" t="s">
        <v>13</v>
      </c>
      <c r="J33" s="1" t="s">
        <v>12</v>
      </c>
      <c r="L33">
        <v>7</v>
      </c>
      <c r="M33" s="5" t="s">
        <v>9</v>
      </c>
      <c r="N33" t="s">
        <v>0</v>
      </c>
      <c r="O33">
        <v>7</v>
      </c>
      <c r="P33" t="s">
        <v>24</v>
      </c>
      <c r="Q33" t="s">
        <v>0</v>
      </c>
    </row>
    <row r="34" spans="6:17" ht="15.75" customHeight="1" x14ac:dyDescent="0.25">
      <c r="F34" s="1">
        <v>8</v>
      </c>
      <c r="G34" s="1" t="s">
        <v>23</v>
      </c>
      <c r="H34" s="1" t="s">
        <v>16</v>
      </c>
      <c r="I34" s="1" t="s">
        <v>13</v>
      </c>
      <c r="J34" s="1" t="s">
        <v>13</v>
      </c>
      <c r="L34">
        <v>8</v>
      </c>
      <c r="M34" s="6" t="s">
        <v>4</v>
      </c>
      <c r="N34" t="s">
        <v>0</v>
      </c>
    </row>
    <row r="35" spans="6:17" ht="15.75" customHeight="1" x14ac:dyDescent="0.25">
      <c r="F35" s="1">
        <v>9</v>
      </c>
      <c r="G35" s="1" t="s">
        <v>23</v>
      </c>
      <c r="H35" s="1" t="s">
        <v>14</v>
      </c>
      <c r="I35" s="1" t="s">
        <v>13</v>
      </c>
      <c r="J35" s="1" t="s">
        <v>13</v>
      </c>
      <c r="L35">
        <v>9</v>
      </c>
      <c r="M35" s="5" t="s">
        <v>11</v>
      </c>
      <c r="N35" t="s">
        <v>0</v>
      </c>
    </row>
    <row r="36" spans="6:17" ht="15.75" customHeight="1" x14ac:dyDescent="0.25">
      <c r="F36" s="1">
        <v>10</v>
      </c>
      <c r="G36" s="1" t="s">
        <v>22</v>
      </c>
      <c r="H36" s="1" t="s">
        <v>16</v>
      </c>
      <c r="I36" s="1" t="s">
        <v>12</v>
      </c>
      <c r="J36" s="1" t="s">
        <v>13</v>
      </c>
      <c r="L36">
        <v>10</v>
      </c>
      <c r="M36" s="5" t="s">
        <v>10</v>
      </c>
      <c r="N36" t="s">
        <v>0</v>
      </c>
    </row>
    <row r="37" spans="6:17" ht="15.75" customHeight="1" x14ac:dyDescent="0.25">
      <c r="F37" s="1">
        <v>11</v>
      </c>
      <c r="G37" s="1" t="s">
        <v>22</v>
      </c>
      <c r="H37" s="1" t="s">
        <v>14</v>
      </c>
      <c r="I37" s="1" t="s">
        <v>12</v>
      </c>
      <c r="J37" s="1" t="s">
        <v>13</v>
      </c>
      <c r="L37">
        <v>11</v>
      </c>
      <c r="M37" s="5" t="s">
        <v>9</v>
      </c>
      <c r="N37" t="s">
        <v>0</v>
      </c>
    </row>
    <row r="38" spans="6:17" ht="15.75" customHeight="1" x14ac:dyDescent="0.25">
      <c r="F38" s="1">
        <v>12</v>
      </c>
      <c r="G38" s="1" t="s">
        <v>21</v>
      </c>
      <c r="H38" s="1" t="s">
        <v>16</v>
      </c>
      <c r="I38" s="1" t="s">
        <v>20</v>
      </c>
      <c r="J38" s="1" t="s">
        <v>19</v>
      </c>
      <c r="L38">
        <v>12</v>
      </c>
      <c r="M38" s="6" t="s">
        <v>4</v>
      </c>
      <c r="N38" t="s">
        <v>0</v>
      </c>
    </row>
    <row r="39" spans="6:17" ht="15.75" customHeight="1" x14ac:dyDescent="0.25">
      <c r="F39" s="1">
        <v>13</v>
      </c>
      <c r="G39" s="1" t="s">
        <v>18</v>
      </c>
      <c r="H39" s="1" t="s">
        <v>17</v>
      </c>
      <c r="I39" s="1" t="s">
        <v>17</v>
      </c>
      <c r="J39" s="1" t="s">
        <v>17</v>
      </c>
      <c r="L39">
        <v>13</v>
      </c>
      <c r="M39" s="5" t="s">
        <v>11</v>
      </c>
      <c r="N39" t="s">
        <v>0</v>
      </c>
    </row>
    <row r="40" spans="6:17" ht="15.75" customHeight="1" x14ac:dyDescent="0.25">
      <c r="F40" s="1">
        <v>14</v>
      </c>
      <c r="G40" s="1" t="s">
        <v>15</v>
      </c>
      <c r="H40" s="1" t="s">
        <v>16</v>
      </c>
      <c r="I40" s="1" t="s">
        <v>13</v>
      </c>
      <c r="J40" s="1" t="s">
        <v>12</v>
      </c>
      <c r="L40">
        <v>14</v>
      </c>
      <c r="M40" s="5" t="s">
        <v>10</v>
      </c>
      <c r="N40" t="s">
        <v>0</v>
      </c>
    </row>
    <row r="41" spans="6:17" ht="15.75" customHeight="1" x14ac:dyDescent="0.25">
      <c r="F41" s="1">
        <v>15</v>
      </c>
      <c r="G41" s="1" t="s">
        <v>15</v>
      </c>
      <c r="H41" s="1" t="s">
        <v>14</v>
      </c>
      <c r="I41" s="1" t="s">
        <v>13</v>
      </c>
      <c r="J41" s="1" t="s">
        <v>12</v>
      </c>
      <c r="L41">
        <v>15</v>
      </c>
      <c r="M41" s="5" t="s">
        <v>9</v>
      </c>
      <c r="N41" t="s">
        <v>0</v>
      </c>
    </row>
    <row r="42" spans="6:17" ht="15.75" customHeight="1" x14ac:dyDescent="0.25">
      <c r="L42">
        <v>16</v>
      </c>
      <c r="M42" s="4" t="s">
        <v>4</v>
      </c>
      <c r="N42" t="s">
        <v>0</v>
      </c>
    </row>
    <row r="43" spans="6:17" ht="15.75" customHeight="1" x14ac:dyDescent="0.25">
      <c r="F43" s="1"/>
      <c r="G43" s="1"/>
      <c r="H43" s="1"/>
      <c r="I43" s="1"/>
      <c r="J43" s="1"/>
      <c r="L43">
        <v>17</v>
      </c>
      <c r="M43" s="4" t="s">
        <v>8</v>
      </c>
      <c r="N43" t="s">
        <v>0</v>
      </c>
    </row>
    <row r="44" spans="6:17" ht="15.75" customHeight="1" x14ac:dyDescent="0.25">
      <c r="F44" s="1"/>
      <c r="G44" s="1"/>
      <c r="H44" s="1"/>
      <c r="I44" s="1"/>
      <c r="J44" s="1"/>
      <c r="L44">
        <v>18</v>
      </c>
      <c r="M44" s="4" t="s">
        <v>7</v>
      </c>
      <c r="N44" t="s">
        <v>0</v>
      </c>
    </row>
    <row r="45" spans="6:17" ht="15.75" customHeight="1" x14ac:dyDescent="0.25">
      <c r="F45" s="1"/>
      <c r="G45" s="1"/>
      <c r="H45" s="1"/>
      <c r="I45" s="1"/>
      <c r="J45" s="1"/>
      <c r="L45">
        <v>19</v>
      </c>
      <c r="M45" s="4" t="s">
        <v>6</v>
      </c>
      <c r="N45" t="s">
        <v>0</v>
      </c>
    </row>
    <row r="46" spans="6:17" ht="15.75" customHeight="1" x14ac:dyDescent="0.25">
      <c r="F46" s="1"/>
      <c r="G46" s="1"/>
      <c r="H46" s="1"/>
      <c r="I46" s="1"/>
      <c r="J46" s="1"/>
      <c r="L46">
        <v>20</v>
      </c>
      <c r="M46" s="2" t="s">
        <v>4</v>
      </c>
      <c r="N46" t="s">
        <v>0</v>
      </c>
    </row>
    <row r="47" spans="6:17" ht="15.75" customHeight="1" x14ac:dyDescent="0.25">
      <c r="F47" s="1"/>
      <c r="G47" s="1"/>
      <c r="H47" s="1"/>
      <c r="I47" s="1"/>
      <c r="J47" s="1"/>
      <c r="L47">
        <v>21</v>
      </c>
      <c r="M47" s="2" t="s">
        <v>3</v>
      </c>
      <c r="N47" t="s">
        <v>0</v>
      </c>
    </row>
    <row r="48" spans="6:17" ht="15.75" customHeight="1" x14ac:dyDescent="0.25">
      <c r="F48" s="1"/>
      <c r="G48" s="1"/>
      <c r="H48" s="1"/>
      <c r="I48" s="1"/>
      <c r="J48" s="1"/>
      <c r="L48">
        <v>22</v>
      </c>
      <c r="M48" s="2" t="s">
        <v>2</v>
      </c>
      <c r="N48" t="s">
        <v>0</v>
      </c>
    </row>
    <row r="49" spans="6:14" ht="15.75" customHeight="1" x14ac:dyDescent="0.25">
      <c r="F49" s="1"/>
      <c r="G49" s="1"/>
      <c r="H49" s="1"/>
      <c r="I49" s="1"/>
      <c r="J49" s="1"/>
      <c r="L49">
        <v>23</v>
      </c>
      <c r="M49" s="2" t="s">
        <v>1</v>
      </c>
      <c r="N49" t="s">
        <v>0</v>
      </c>
    </row>
    <row r="50" spans="6:14" ht="15.75" customHeight="1" x14ac:dyDescent="0.25">
      <c r="F50" s="1"/>
      <c r="G50" s="1"/>
      <c r="H50" s="1"/>
      <c r="I50" s="1"/>
      <c r="J50" s="1"/>
      <c r="L50">
        <v>24</v>
      </c>
      <c r="M50" s="2" t="s">
        <v>4</v>
      </c>
      <c r="N50" t="s">
        <v>0</v>
      </c>
    </row>
    <row r="51" spans="6:14" ht="15.75" customHeight="1" x14ac:dyDescent="0.25">
      <c r="F51" s="1"/>
      <c r="G51" s="1"/>
      <c r="H51" s="1"/>
      <c r="I51" s="1"/>
      <c r="J51" s="1"/>
      <c r="L51">
        <v>25</v>
      </c>
      <c r="M51" s="2" t="s">
        <v>3</v>
      </c>
      <c r="N51" t="s">
        <v>0</v>
      </c>
    </row>
    <row r="52" spans="6:14" ht="15.75" customHeight="1" x14ac:dyDescent="0.25">
      <c r="F52" s="1"/>
      <c r="G52" s="1"/>
      <c r="H52" s="1"/>
      <c r="I52" s="1"/>
      <c r="J52" s="1"/>
      <c r="L52">
        <v>26</v>
      </c>
      <c r="M52" s="2" t="s">
        <v>2</v>
      </c>
      <c r="N52" t="s">
        <v>0</v>
      </c>
    </row>
    <row r="53" spans="6:14" ht="15.75" customHeight="1" x14ac:dyDescent="0.25">
      <c r="F53" s="1"/>
      <c r="G53" s="1"/>
      <c r="H53" s="1"/>
      <c r="I53" s="1"/>
      <c r="J53" s="1"/>
      <c r="L53">
        <v>27</v>
      </c>
      <c r="M53" s="2" t="s">
        <v>1</v>
      </c>
      <c r="N53" t="s">
        <v>0</v>
      </c>
    </row>
    <row r="54" spans="6:14" ht="15.75" customHeight="1" x14ac:dyDescent="0.25">
      <c r="F54" s="1"/>
      <c r="G54" s="1"/>
      <c r="H54" s="1"/>
      <c r="I54" s="1"/>
      <c r="J54" s="1"/>
      <c r="L54">
        <v>28</v>
      </c>
      <c r="M54" s="2" t="s">
        <v>4</v>
      </c>
      <c r="N54" t="s">
        <v>0</v>
      </c>
    </row>
    <row r="55" spans="6:14" ht="15.75" customHeight="1" x14ac:dyDescent="0.25">
      <c r="F55" s="1"/>
      <c r="G55" s="1"/>
      <c r="H55" s="1"/>
      <c r="I55" s="1"/>
      <c r="J55" s="1"/>
      <c r="L55">
        <v>29</v>
      </c>
      <c r="M55" s="2" t="s">
        <v>3</v>
      </c>
      <c r="N55" t="s">
        <v>0</v>
      </c>
    </row>
    <row r="56" spans="6:14" ht="15.75" customHeight="1" x14ac:dyDescent="0.25">
      <c r="F56" s="1"/>
      <c r="G56" s="1"/>
      <c r="H56" s="1"/>
      <c r="I56" s="1"/>
      <c r="J56" s="1"/>
      <c r="L56">
        <v>30</v>
      </c>
      <c r="M56" s="2" t="s">
        <v>2</v>
      </c>
      <c r="N56" t="s">
        <v>0</v>
      </c>
    </row>
    <row r="57" spans="6:14" ht="15.75" customHeight="1" x14ac:dyDescent="0.25">
      <c r="F57" s="1"/>
      <c r="G57" s="1"/>
      <c r="H57" s="1"/>
      <c r="I57" s="1"/>
      <c r="J57" s="1"/>
      <c r="L57">
        <v>31</v>
      </c>
      <c r="M57" s="2" t="s">
        <v>1</v>
      </c>
      <c r="N57" t="s">
        <v>0</v>
      </c>
    </row>
    <row r="58" spans="6:14" ht="15.75" customHeight="1" x14ac:dyDescent="0.25">
      <c r="F58" s="1"/>
      <c r="G58" s="1"/>
      <c r="H58" s="1"/>
      <c r="I58" s="1"/>
      <c r="J58" s="1"/>
      <c r="L58">
        <v>32</v>
      </c>
      <c r="M58" s="6" t="s">
        <v>4</v>
      </c>
      <c r="N58" t="s">
        <v>0</v>
      </c>
    </row>
    <row r="59" spans="6:14" ht="15.75" customHeight="1" x14ac:dyDescent="0.25">
      <c r="F59" s="1"/>
      <c r="G59" s="1"/>
      <c r="H59" s="1"/>
      <c r="I59" s="1"/>
      <c r="J59" s="1"/>
      <c r="L59">
        <v>33</v>
      </c>
      <c r="M59" s="5" t="s">
        <v>11</v>
      </c>
      <c r="N59" t="s">
        <v>0</v>
      </c>
    </row>
    <row r="60" spans="6:14" ht="15.75" customHeight="1" x14ac:dyDescent="0.25">
      <c r="F60" s="1"/>
      <c r="G60" s="1"/>
      <c r="H60" s="1"/>
      <c r="I60" s="1"/>
      <c r="J60" s="1"/>
      <c r="L60">
        <v>34</v>
      </c>
      <c r="M60" s="5" t="s">
        <v>10</v>
      </c>
      <c r="N60" t="s">
        <v>0</v>
      </c>
    </row>
    <row r="61" spans="6:14" ht="15.75" customHeight="1" x14ac:dyDescent="0.25">
      <c r="F61" s="1"/>
      <c r="G61" s="1"/>
      <c r="H61" s="1"/>
      <c r="I61" s="1"/>
      <c r="J61" s="1"/>
      <c r="L61">
        <v>35</v>
      </c>
      <c r="M61" s="5" t="s">
        <v>9</v>
      </c>
      <c r="N61" t="s">
        <v>0</v>
      </c>
    </row>
    <row r="62" spans="6:14" ht="15.75" customHeight="1" x14ac:dyDescent="0.25">
      <c r="F62" s="1"/>
      <c r="G62" s="1"/>
      <c r="H62" s="1"/>
      <c r="I62" s="1"/>
      <c r="J62" s="1"/>
      <c r="L62">
        <v>36</v>
      </c>
      <c r="M62" s="6" t="s">
        <v>4</v>
      </c>
      <c r="N62" t="s">
        <v>0</v>
      </c>
    </row>
    <row r="63" spans="6:14" ht="15.75" customHeight="1" x14ac:dyDescent="0.25">
      <c r="F63" s="1"/>
      <c r="G63" s="1"/>
      <c r="H63" s="1"/>
      <c r="I63" s="1"/>
      <c r="J63" s="1"/>
      <c r="L63">
        <v>37</v>
      </c>
      <c r="M63" s="5" t="s">
        <v>11</v>
      </c>
      <c r="N63" t="s">
        <v>0</v>
      </c>
    </row>
    <row r="64" spans="6:14" ht="15.75" customHeight="1" x14ac:dyDescent="0.25">
      <c r="F64" s="1"/>
      <c r="G64" s="1"/>
      <c r="H64" s="1"/>
      <c r="I64" s="1"/>
      <c r="J64" s="1"/>
      <c r="L64">
        <v>38</v>
      </c>
      <c r="M64" s="5" t="s">
        <v>10</v>
      </c>
      <c r="N64" t="s">
        <v>0</v>
      </c>
    </row>
    <row r="65" spans="6:14" ht="15.75" customHeight="1" x14ac:dyDescent="0.25">
      <c r="F65" s="1"/>
      <c r="G65" s="1"/>
      <c r="H65" s="1"/>
      <c r="I65" s="1"/>
      <c r="J65" s="1"/>
      <c r="L65">
        <v>39</v>
      </c>
      <c r="M65" s="5" t="s">
        <v>9</v>
      </c>
      <c r="N65" t="s">
        <v>0</v>
      </c>
    </row>
    <row r="66" spans="6:14" ht="15.75" customHeight="1" x14ac:dyDescent="0.25">
      <c r="F66" s="1"/>
      <c r="G66" s="1"/>
      <c r="H66" s="1"/>
      <c r="I66" s="1"/>
      <c r="J66" s="1"/>
      <c r="L66">
        <v>40</v>
      </c>
      <c r="M66" s="6" t="s">
        <v>4</v>
      </c>
      <c r="N66" t="s">
        <v>0</v>
      </c>
    </row>
    <row r="67" spans="6:14" ht="15.75" customHeight="1" x14ac:dyDescent="0.25">
      <c r="F67" s="1"/>
      <c r="G67" s="1"/>
      <c r="H67" s="1"/>
      <c r="I67" s="1"/>
      <c r="J67" s="1"/>
      <c r="L67">
        <v>41</v>
      </c>
      <c r="M67" s="5" t="s">
        <v>11</v>
      </c>
      <c r="N67" t="s">
        <v>0</v>
      </c>
    </row>
    <row r="68" spans="6:14" ht="15.75" customHeight="1" x14ac:dyDescent="0.25">
      <c r="F68" s="1"/>
      <c r="G68" s="1"/>
      <c r="H68" s="1"/>
      <c r="I68" s="1"/>
      <c r="J68" s="1"/>
      <c r="L68">
        <v>42</v>
      </c>
      <c r="M68" s="5" t="s">
        <v>10</v>
      </c>
      <c r="N68" t="s">
        <v>0</v>
      </c>
    </row>
    <row r="69" spans="6:14" ht="15.75" customHeight="1" x14ac:dyDescent="0.25">
      <c r="F69" s="1"/>
      <c r="G69" s="1"/>
      <c r="H69" s="1"/>
      <c r="I69" s="1"/>
      <c r="J69" s="1"/>
      <c r="L69">
        <v>43</v>
      </c>
      <c r="M69" s="5" t="s">
        <v>9</v>
      </c>
      <c r="N69" t="s">
        <v>0</v>
      </c>
    </row>
    <row r="70" spans="6:14" ht="15.75" customHeight="1" x14ac:dyDescent="0.25">
      <c r="F70" s="1"/>
      <c r="G70" s="1"/>
      <c r="H70" s="1"/>
      <c r="I70" s="1"/>
      <c r="J70" s="1"/>
      <c r="L70">
        <v>44</v>
      </c>
      <c r="M70" s="6" t="s">
        <v>4</v>
      </c>
      <c r="N70" t="s">
        <v>0</v>
      </c>
    </row>
    <row r="71" spans="6:14" ht="15.75" customHeight="1" x14ac:dyDescent="0.25">
      <c r="F71" s="1"/>
      <c r="G71" s="1"/>
      <c r="H71" s="1"/>
      <c r="I71" s="1"/>
      <c r="J71" s="1"/>
      <c r="L71">
        <v>45</v>
      </c>
      <c r="M71" s="5" t="s">
        <v>11</v>
      </c>
      <c r="N71" t="s">
        <v>0</v>
      </c>
    </row>
    <row r="72" spans="6:14" ht="15.75" customHeight="1" x14ac:dyDescent="0.25">
      <c r="F72" s="1"/>
      <c r="G72" s="1"/>
      <c r="H72" s="1"/>
      <c r="I72" s="1"/>
      <c r="J72" s="1"/>
      <c r="L72">
        <v>46</v>
      </c>
      <c r="M72" s="5" t="s">
        <v>10</v>
      </c>
      <c r="N72" t="s">
        <v>0</v>
      </c>
    </row>
    <row r="73" spans="6:14" ht="15.75" customHeight="1" x14ac:dyDescent="0.25">
      <c r="F73" s="1"/>
      <c r="G73" s="1"/>
      <c r="H73" s="1"/>
      <c r="I73" s="1"/>
      <c r="J73" s="1"/>
      <c r="L73">
        <v>47</v>
      </c>
      <c r="M73" s="5" t="s">
        <v>9</v>
      </c>
      <c r="N73" t="s">
        <v>0</v>
      </c>
    </row>
    <row r="74" spans="6:14" ht="15.75" customHeight="1" x14ac:dyDescent="0.25">
      <c r="F74" s="1"/>
      <c r="G74" s="1"/>
      <c r="H74" s="1"/>
      <c r="I74" s="1"/>
      <c r="J74" s="1"/>
      <c r="L74">
        <v>48</v>
      </c>
      <c r="M74" s="4" t="s">
        <v>4</v>
      </c>
      <c r="N74" t="s">
        <v>0</v>
      </c>
    </row>
    <row r="75" spans="6:14" ht="15.75" customHeight="1" x14ac:dyDescent="0.25">
      <c r="F75" s="1"/>
      <c r="G75" s="1"/>
      <c r="H75" s="1"/>
      <c r="I75" s="1"/>
      <c r="J75" s="1"/>
      <c r="L75">
        <v>49</v>
      </c>
      <c r="M75" s="4" t="s">
        <v>8</v>
      </c>
      <c r="N75" t="s">
        <v>0</v>
      </c>
    </row>
    <row r="76" spans="6:14" ht="15.75" customHeight="1" x14ac:dyDescent="0.25">
      <c r="F76" s="1"/>
      <c r="G76" s="1"/>
      <c r="H76" s="1"/>
      <c r="I76" s="1"/>
      <c r="J76" s="1"/>
      <c r="L76">
        <v>50</v>
      </c>
      <c r="M76" s="4" t="s">
        <v>7</v>
      </c>
      <c r="N76" t="s">
        <v>0</v>
      </c>
    </row>
    <row r="77" spans="6:14" ht="15.75" customHeight="1" x14ac:dyDescent="0.25">
      <c r="F77" s="1"/>
      <c r="G77" s="1"/>
      <c r="H77" s="1"/>
      <c r="I77" s="1"/>
      <c r="J77" s="1"/>
      <c r="L77">
        <v>51</v>
      </c>
      <c r="M77" s="4" t="s">
        <v>6</v>
      </c>
      <c r="N77" t="s">
        <v>0</v>
      </c>
    </row>
    <row r="78" spans="6:14" ht="15.75" customHeight="1" x14ac:dyDescent="0.25">
      <c r="F78" s="1"/>
      <c r="G78" s="1"/>
      <c r="H78" s="1"/>
      <c r="I78" s="1"/>
      <c r="J78" s="1"/>
      <c r="L78">
        <v>52</v>
      </c>
      <c r="M78" s="3" t="s">
        <v>5</v>
      </c>
      <c r="N78" t="s">
        <v>0</v>
      </c>
    </row>
    <row r="79" spans="6:14" ht="15.75" customHeight="1" x14ac:dyDescent="0.25">
      <c r="F79" s="1"/>
      <c r="G79" s="1"/>
      <c r="H79" s="1"/>
      <c r="I79" s="1"/>
      <c r="J79" s="1"/>
      <c r="L79">
        <v>53</v>
      </c>
      <c r="M79" s="3" t="s">
        <v>5</v>
      </c>
      <c r="N79" t="s">
        <v>0</v>
      </c>
    </row>
    <row r="80" spans="6:14" ht="15.75" customHeight="1" x14ac:dyDescent="0.25">
      <c r="F80" s="1"/>
      <c r="G80" s="1"/>
      <c r="H80" s="1"/>
      <c r="I80" s="1"/>
      <c r="J80" s="1"/>
      <c r="L80">
        <v>54</v>
      </c>
      <c r="M80" s="3" t="s">
        <v>5</v>
      </c>
      <c r="N80" t="s">
        <v>0</v>
      </c>
    </row>
    <row r="81" spans="6:14" ht="15.75" customHeight="1" x14ac:dyDescent="0.25">
      <c r="F81" s="1"/>
      <c r="G81" s="1"/>
      <c r="H81" s="1"/>
      <c r="I81" s="1"/>
      <c r="J81" s="1"/>
      <c r="L81">
        <v>55</v>
      </c>
      <c r="M81" s="3" t="s">
        <v>5</v>
      </c>
      <c r="N81" t="s">
        <v>0</v>
      </c>
    </row>
    <row r="82" spans="6:14" ht="15.75" customHeight="1" x14ac:dyDescent="0.25">
      <c r="F82" s="1"/>
      <c r="G82" s="1"/>
      <c r="H82" s="1"/>
      <c r="I82" s="1"/>
      <c r="J82" s="1"/>
      <c r="L82">
        <v>56</v>
      </c>
      <c r="M82" s="2" t="s">
        <v>4</v>
      </c>
      <c r="N82" t="s">
        <v>0</v>
      </c>
    </row>
    <row r="83" spans="6:14" ht="15.75" customHeight="1" x14ac:dyDescent="0.25">
      <c r="F83" s="1"/>
      <c r="G83" s="1"/>
      <c r="H83" s="1"/>
      <c r="I83" s="1"/>
      <c r="J83" s="1"/>
      <c r="L83">
        <v>57</v>
      </c>
      <c r="M83" s="2" t="s">
        <v>3</v>
      </c>
      <c r="N83" t="s">
        <v>0</v>
      </c>
    </row>
    <row r="84" spans="6:14" ht="15.75" customHeight="1" x14ac:dyDescent="0.25">
      <c r="F84" s="1"/>
      <c r="G84" s="1"/>
      <c r="H84" s="1"/>
      <c r="I84" s="1"/>
      <c r="J84" s="1"/>
      <c r="L84">
        <v>58</v>
      </c>
      <c r="M84" s="2" t="s">
        <v>2</v>
      </c>
      <c r="N84" t="s">
        <v>0</v>
      </c>
    </row>
    <row r="85" spans="6:14" ht="15.75" customHeight="1" x14ac:dyDescent="0.25">
      <c r="F85" s="1"/>
      <c r="G85" s="1"/>
      <c r="H85" s="1"/>
      <c r="I85" s="1"/>
      <c r="J85" s="1"/>
      <c r="L85">
        <v>59</v>
      </c>
      <c r="M85" s="2" t="s">
        <v>1</v>
      </c>
      <c r="N85" t="s">
        <v>0</v>
      </c>
    </row>
    <row r="86" spans="6:14" ht="15.75" customHeight="1" x14ac:dyDescent="0.25">
      <c r="F86" s="1"/>
      <c r="G86" s="1"/>
      <c r="H86" s="1"/>
      <c r="I86" s="1"/>
      <c r="J86" s="1"/>
      <c r="L86">
        <v>60</v>
      </c>
      <c r="M86" s="2" t="s">
        <v>4</v>
      </c>
      <c r="N86" t="s">
        <v>0</v>
      </c>
    </row>
    <row r="87" spans="6:14" ht="15.75" customHeight="1" x14ac:dyDescent="0.25">
      <c r="F87" s="1"/>
      <c r="G87" s="1"/>
      <c r="H87" s="1"/>
      <c r="I87" s="1"/>
      <c r="J87" s="1"/>
      <c r="L87">
        <v>61</v>
      </c>
      <c r="M87" s="2" t="s">
        <v>3</v>
      </c>
      <c r="N87" t="s">
        <v>0</v>
      </c>
    </row>
    <row r="88" spans="6:14" ht="15.75" customHeight="1" x14ac:dyDescent="0.25">
      <c r="F88" s="1"/>
      <c r="G88" s="1"/>
      <c r="H88" s="1"/>
      <c r="I88" s="1"/>
      <c r="J88" s="1"/>
      <c r="L88">
        <v>62</v>
      </c>
      <c r="M88" s="2" t="s">
        <v>2</v>
      </c>
      <c r="N88" t="s">
        <v>0</v>
      </c>
    </row>
    <row r="89" spans="6:14" ht="15.75" customHeight="1" x14ac:dyDescent="0.25">
      <c r="F89" s="1"/>
      <c r="G89" s="1"/>
      <c r="H89" s="1"/>
      <c r="I89" s="1"/>
      <c r="J89" s="1"/>
      <c r="L89">
        <v>63</v>
      </c>
      <c r="M89" s="2" t="s">
        <v>1</v>
      </c>
      <c r="N89" t="s">
        <v>0</v>
      </c>
    </row>
    <row r="90" spans="6:14" x14ac:dyDescent="0.25">
      <c r="M90" s="1"/>
      <c r="N90" t="s">
        <v>0</v>
      </c>
    </row>
    <row r="91" spans="6:14" x14ac:dyDescent="0.25">
      <c r="M91" s="1"/>
      <c r="N91" t="s">
        <v>0</v>
      </c>
    </row>
    <row r="92" spans="6:14" x14ac:dyDescent="0.25">
      <c r="M92" s="1"/>
      <c r="N92" t="s">
        <v>0</v>
      </c>
    </row>
    <row r="93" spans="6:14" x14ac:dyDescent="0.25">
      <c r="M93" s="1"/>
      <c r="N93" t="s">
        <v>0</v>
      </c>
    </row>
    <row r="94" spans="6:14" x14ac:dyDescent="0.25">
      <c r="M94" s="1"/>
      <c r="N94" t="s">
        <v>0</v>
      </c>
    </row>
    <row r="95" spans="6:14" x14ac:dyDescent="0.25">
      <c r="M95" s="1"/>
      <c r="N95" t="s">
        <v>0</v>
      </c>
    </row>
    <row r="96" spans="6:14" x14ac:dyDescent="0.25">
      <c r="M96" s="1"/>
      <c r="N96" t="s">
        <v>0</v>
      </c>
    </row>
    <row r="97" spans="13:14" x14ac:dyDescent="0.25">
      <c r="M97" s="1"/>
      <c r="N97" t="s">
        <v>0</v>
      </c>
    </row>
    <row r="98" spans="13:14" x14ac:dyDescent="0.25">
      <c r="M98" s="1"/>
      <c r="N98" t="s">
        <v>0</v>
      </c>
    </row>
    <row r="99" spans="13:14" x14ac:dyDescent="0.25">
      <c r="M99" s="1"/>
      <c r="N99" t="s">
        <v>0</v>
      </c>
    </row>
    <row r="100" spans="13:14" x14ac:dyDescent="0.25">
      <c r="M100" s="1"/>
      <c r="N100" t="s">
        <v>0</v>
      </c>
    </row>
    <row r="101" spans="13:14" x14ac:dyDescent="0.25">
      <c r="M101" s="1"/>
      <c r="N101" t="s">
        <v>0</v>
      </c>
    </row>
    <row r="102" spans="13:14" x14ac:dyDescent="0.25">
      <c r="M102" s="1"/>
      <c r="N102" t="s">
        <v>0</v>
      </c>
    </row>
    <row r="103" spans="13:14" x14ac:dyDescent="0.25">
      <c r="M103" s="1"/>
      <c r="N103" t="s">
        <v>0</v>
      </c>
    </row>
    <row r="104" spans="13:14" x14ac:dyDescent="0.25">
      <c r="M104" s="1"/>
      <c r="N104" t="s">
        <v>0</v>
      </c>
    </row>
    <row r="105" spans="13:14" x14ac:dyDescent="0.25">
      <c r="M105" s="1"/>
      <c r="N105" t="s">
        <v>0</v>
      </c>
    </row>
    <row r="106" spans="13:14" x14ac:dyDescent="0.25">
      <c r="M106" s="1"/>
      <c r="N106" t="s">
        <v>0</v>
      </c>
    </row>
    <row r="107" spans="13:14" x14ac:dyDescent="0.25">
      <c r="M107" s="1"/>
      <c r="N107" t="s">
        <v>0</v>
      </c>
    </row>
    <row r="108" spans="13:14" x14ac:dyDescent="0.25">
      <c r="M108" s="1"/>
      <c r="N108" t="s">
        <v>0</v>
      </c>
    </row>
    <row r="109" spans="13:14" x14ac:dyDescent="0.25">
      <c r="M109" s="1"/>
    </row>
    <row r="110" spans="13:14" x14ac:dyDescent="0.25">
      <c r="M110" s="1"/>
    </row>
    <row r="111" spans="13:14" x14ac:dyDescent="0.25">
      <c r="M111" s="1"/>
    </row>
    <row r="112" spans="13:14" x14ac:dyDescent="0.25">
      <c r="M112" s="1"/>
    </row>
    <row r="113" spans="13:13" x14ac:dyDescent="0.25">
      <c r="M113" s="1"/>
    </row>
    <row r="114" spans="13:13" x14ac:dyDescent="0.25">
      <c r="M114" s="1"/>
    </row>
    <row r="115" spans="13:13" x14ac:dyDescent="0.25">
      <c r="M115" s="1"/>
    </row>
    <row r="116" spans="13:13" x14ac:dyDescent="0.25">
      <c r="M116" s="1"/>
    </row>
    <row r="117" spans="13:13" x14ac:dyDescent="0.25">
      <c r="M117" s="1"/>
    </row>
  </sheetData>
  <sheetProtection sheet="1" objects="1" scenarios="1"/>
  <mergeCells count="5">
    <mergeCell ref="F6:F7"/>
    <mergeCell ref="V17:V18"/>
    <mergeCell ref="M10:Q11"/>
    <mergeCell ref="M12:Q13"/>
    <mergeCell ref="M14:Q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TCCRx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 2</dc:creator>
  <cp:lastModifiedBy>SPE 2</cp:lastModifiedBy>
  <dcterms:created xsi:type="dcterms:W3CDTF">2014-06-18T16:44:00Z</dcterms:created>
  <dcterms:modified xsi:type="dcterms:W3CDTF">2014-06-18T16:45:03Z</dcterms:modified>
</cp:coreProperties>
</file>